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47" i="1"/>
  <c r="H24" i="1"/>
  <c r="H57" i="1" l="1"/>
  <c r="H31" i="1"/>
  <c r="H18" i="1"/>
  <c r="H15" i="1"/>
  <c r="H29" i="1" l="1"/>
  <c r="H37" i="1"/>
  <c r="H50" i="1"/>
  <c r="H14" i="1"/>
  <c r="H59" i="1" l="1"/>
  <c r="H13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<sst xmlns="http://schemas.openxmlformats.org/spreadsheetml/2006/main" count="57" uniqueCount="32">
  <si>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</si>
  <si>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</si>
  <si>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</si>
  <si>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</si>
  <si>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</si>
  <si>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</si>
  <si>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</si>
  <si>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</si>
  <si>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</si>
  <si>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</si>
  <si>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</si>
  <si>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</si>
  <si>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</si>
  <si>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</si>
  <si>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</si>
  <si>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</si>
  <si>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</si>
  <si>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</si>
  <si>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</si>
  <si>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</si>
  <si>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</si>
  <si>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</si>
  <si>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</si>
  <si>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</si>
  <si>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</si>
  <si>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</si>
  <si>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</si>
  <si>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</si>
  <si>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</si>
  <si>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06.07.2023</t>
  </si>
  <si>
    <t>Primljena i neutrošena participacija od 06.07.2023</t>
  </si>
  <si>
    <t xml:space="preserve">Dana 06.07.2023.godine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</si>
</sst>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31" zoomScaleNormal="100" workbookViewId="0">
      <selection activeCell="H29" sqref="H2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0" t="s">
        <v>4</v>
      </c>
      <c r="C11" s="41"/>
      <c r="D11" s="41"/>
      <c r="E11" s="41"/>
      <c r="F11" s="42"/>
      <c r="G11" s="26" t="s">
        <v>5</v>
      </c>
      <c r="H11" s="26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6">
        <v>45113</v>
      </c>
      <c r="H12" s="12">
        <v>3441080.65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37" t="s">
        <v>8</v>
      </c>
      <c r="C13" s="37"/>
      <c r="D13" s="37"/>
      <c r="E13" s="37"/>
      <c r="F13" s="37"/>
      <c r="G13" s="17">
        <v>45113</v>
      </c>
      <c r="H13" s="1">
        <f>H14+H29-H37-H50</f>
        <v>3403229.629999999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8">
        <v>45113</v>
      </c>
      <c r="H14" s="2">
        <f>SUM(H15:H28)</f>
        <v>3212648.0799999991</v>
      </c>
      <c r="I14" s="11"/>
      <c r="J14" s="9"/>
      <c r="K14" s="24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9"/>
      <c r="H15" s="10">
        <f>29606709.49+62767.63-18546565.08-11060144.41</f>
        <v>62767.629999998957</v>
      </c>
      <c r="I15" s="9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9"/>
      <c r="H16" s="10">
        <v>0</v>
      </c>
      <c r="I16" s="9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9"/>
      <c r="H17" s="10">
        <v>0</v>
      </c>
      <c r="I17" s="9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</f>
        <v>1869201.3700000003</v>
      </c>
      <c r="I18" s="9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9"/>
      <c r="H19" s="8">
        <v>0</v>
      </c>
      <c r="I19" s="9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9"/>
      <c r="H20" s="8">
        <v>0</v>
      </c>
      <c r="I20" s="9"/>
      <c r="J20" s="9"/>
    </row>
    <row r="21" spans="2:13" x14ac:dyDescent="0.25">
      <c r="B21" s="27" t="s">
        <v>16</v>
      </c>
      <c r="C21" s="28"/>
      <c r="D21" s="28"/>
      <c r="E21" s="28"/>
      <c r="F21" s="29"/>
      <c r="G21" s="19"/>
      <c r="H21" s="23">
        <v>0</v>
      </c>
      <c r="I21" s="9"/>
      <c r="J21" s="9"/>
    </row>
    <row r="22" spans="2:13" x14ac:dyDescent="0.25">
      <c r="B22" s="27" t="s">
        <v>17</v>
      </c>
      <c r="C22" s="28"/>
      <c r="D22" s="28"/>
      <c r="E22" s="28"/>
      <c r="F22" s="29"/>
      <c r="G22" s="19"/>
      <c r="H22" s="23">
        <v>0</v>
      </c>
      <c r="I22" s="9"/>
      <c r="J22" s="9"/>
    </row>
    <row r="23" spans="2:13" x14ac:dyDescent="0.25">
      <c r="B23" s="27" t="s">
        <v>18</v>
      </c>
      <c r="C23" s="28"/>
      <c r="D23" s="28"/>
      <c r="E23" s="28"/>
      <c r="F23" s="29"/>
      <c r="G23" s="19"/>
      <c r="H23" s="8">
        <v>0</v>
      </c>
      <c r="I23" s="9"/>
      <c r="J23" s="9"/>
    </row>
    <row r="24" spans="2:13" x14ac:dyDescent="0.25">
      <c r="B24" s="27" t="s">
        <v>19</v>
      </c>
      <c r="C24" s="28"/>
      <c r="D24" s="28"/>
      <c r="E24" s="28"/>
      <c r="F24" s="29"/>
      <c r="G24" s="19"/>
      <c r="H24" s="8">
        <f>1184208.33-201440.53</f>
        <v>982767.8</v>
      </c>
      <c r="I24" s="9"/>
      <c r="J24" s="9"/>
      <c r="K24" s="9"/>
      <c r="L24" s="6"/>
      <c r="M24" s="6"/>
    </row>
    <row r="25" spans="2:13" x14ac:dyDescent="0.25">
      <c r="B25" s="27" t="s">
        <v>20</v>
      </c>
      <c r="C25" s="28"/>
      <c r="D25" s="28"/>
      <c r="E25" s="28"/>
      <c r="F25" s="29"/>
      <c r="G25" s="19"/>
      <c r="H25" s="8">
        <v>0</v>
      </c>
      <c r="I25" s="9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9"/>
      <c r="H26" s="8">
        <v>0</v>
      </c>
      <c r="I26" s="9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9"/>
      <c r="H27" s="8">
        <v>0</v>
      </c>
      <c r="I27" s="9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9"/>
      <c r="H28" s="8">
        <f>135057.72+9700+2900+5450+4000-2577.43-692.63-6+7200+11400+6800+3650+3700+3150+8000+4750-6234.39+7400+5350-117.97-6+7400+3650-1429.89+7300+5200-15123-20915.11+9250+4550+9800+5150-75+11850+4250-80.75+14150+4300+12100+3950-4399.08-86.5+6300+6800+6850+7100+16700+5950+3350-56434.68-278.71-475.46+11370+4350+10400+6050-22633.84+6750+3050+9450+3600</f>
        <v>297911.27999999991</v>
      </c>
      <c r="I28" s="9"/>
      <c r="J28" s="9"/>
      <c r="K28" s="6"/>
      <c r="L28" s="6"/>
    </row>
    <row r="29" spans="2:13" x14ac:dyDescent="0.25">
      <c r="B29" s="30" t="s">
        <v>23</v>
      </c>
      <c r="C29" s="31"/>
      <c r="D29" s="31"/>
      <c r="E29" s="31"/>
      <c r="F29" s="32"/>
      <c r="G29" s="18">
        <v>45113</v>
      </c>
      <c r="H29" s="2">
        <f>H30+H31+H32+H33+H35+H36+H34</f>
        <v>202801.44000000006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20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20"/>
      <c r="H31" s="8">
        <f>153083.33+203916.67-162122.33+178500-172692.33+178500-208923.94+178500-189703.97+178500-166964.8+178500-156432.19</f>
        <v>192660.44000000006</v>
      </c>
      <c r="I31" s="13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20"/>
      <c r="H32" s="8">
        <v>0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20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20"/>
      <c r="H34" s="8">
        <v>0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20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20"/>
      <c r="H36" s="8">
        <v>10141</v>
      </c>
      <c r="I36" s="9"/>
      <c r="J36" s="9"/>
    </row>
    <row r="37" spans="2:12" x14ac:dyDescent="0.25">
      <c r="B37" s="47" t="s">
        <v>24</v>
      </c>
      <c r="C37" s="48"/>
      <c r="D37" s="48"/>
      <c r="E37" s="48"/>
      <c r="F37" s="49"/>
      <c r="G37" s="21">
        <v>45113</v>
      </c>
      <c r="H37" s="3">
        <f>SUM(H38:H49)</f>
        <v>12219.89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9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9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9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9"/>
      <c r="H41" s="10">
        <v>0</v>
      </c>
      <c r="I41" s="9"/>
      <c r="J41" s="25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9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9"/>
      <c r="H43" s="8">
        <v>0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9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9"/>
      <c r="H45" s="8">
        <v>0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9"/>
      <c r="H46" s="8">
        <v>0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9"/>
      <c r="H47" s="8">
        <f>6+6+53.75+2789.61+328.53+9036</f>
        <v>12219.89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9"/>
      <c r="H48" s="8">
        <v>0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9"/>
      <c r="H49" s="8">
        <v>0</v>
      </c>
      <c r="I49" s="9"/>
      <c r="J49" s="9"/>
      <c r="K49" s="6"/>
    </row>
    <row r="50" spans="2:12" x14ac:dyDescent="0.25">
      <c r="B50" s="47" t="s">
        <v>25</v>
      </c>
      <c r="C50" s="48"/>
      <c r="D50" s="48"/>
      <c r="E50" s="48"/>
      <c r="F50" s="49"/>
      <c r="G50" s="21">
        <v>45113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20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20"/>
      <c r="H52" s="10">
        <v>0</v>
      </c>
      <c r="I52" s="9"/>
      <c r="J52" s="25"/>
      <c r="K52" s="6"/>
    </row>
    <row r="53" spans="2:12" x14ac:dyDescent="0.25">
      <c r="B53" s="27" t="s">
        <v>19</v>
      </c>
      <c r="C53" s="28"/>
      <c r="D53" s="28"/>
      <c r="E53" s="28"/>
      <c r="F53" s="29"/>
      <c r="G53" s="20"/>
      <c r="H53" s="8">
        <v>0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20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20"/>
      <c r="H55" s="1">
        <v>0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20"/>
      <c r="H56" s="1">
        <v>0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2">
        <v>45113</v>
      </c>
      <c r="H57" s="4">
        <f>37851.55+6008.7-6008.7+19278.1+2245.6+0.19-21523.7+20575.31+2314.22+126044.72+5956.93-8271.15+3000-0.72-149620.03</f>
        <v>37851.01999999999</v>
      </c>
      <c r="I57" s="9"/>
      <c r="K57" s="6"/>
      <c r="L57" s="6"/>
    </row>
    <row r="58" spans="2:12" x14ac:dyDescent="0.25">
      <c r="B58" s="27" t="s">
        <v>27</v>
      </c>
      <c r="C58" s="28"/>
      <c r="D58" s="28"/>
      <c r="E58" s="28"/>
      <c r="F58" s="29"/>
      <c r="G58" s="20"/>
      <c r="H58" s="1">
        <v>0</v>
      </c>
      <c r="I58" s="9"/>
      <c r="J58" s="9"/>
      <c r="L58" s="6"/>
    </row>
    <row r="59" spans="2:12" x14ac:dyDescent="0.25">
      <c r="B59" s="50" t="s">
        <v>28</v>
      </c>
      <c r="C59" s="51"/>
      <c r="D59" s="51"/>
      <c r="E59" s="51"/>
      <c r="F59" s="52"/>
      <c r="G59" s="20"/>
      <c r="H59" s="5">
        <f>H14+H29-H37-H50+H57-H58</f>
        <v>3441080.649999999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46" t="s">
        <v>31</v>
      </c>
      <c r="C61" s="46"/>
      <c r="D61" s="46"/>
      <c r="E61" s="14"/>
      <c r="F61" s="14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2023-07-07T05:38:31Z</dcterms:modified>
  <cp:category/>
  <cp:contentStatus/>
</cp:coreProperties>
</file>